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3af61de338068/Dokumendid/Vilver/EKN/Lepingud/Siseministeerium/"/>
    </mc:Choice>
  </mc:AlternateContent>
  <xr:revisionPtr revIDLastSave="2" documentId="13_ncr:1_{08CC7C3B-CFCA-4F9E-A07B-0BD1781BA71F}" xr6:coauthVersionLast="47" xr6:coauthVersionMax="47" xr10:uidLastSave="{99CB659D-DB18-4EE9-B1D7-324823649A17}"/>
  <bookViews>
    <workbookView xWindow="-108" yWindow="-108" windowWidth="23256" windowHeight="12576" activeTab="1" xr2:uid="{8B97C824-F4ED-4F50-A535-4CE058CE21EA}"/>
  </bookViews>
  <sheets>
    <sheet name="Diagramm1" sheetId="2" r:id="rId1"/>
    <sheet name="Leh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1" i="1" l="1"/>
  <c r="K110" i="1"/>
  <c r="K141" i="1"/>
  <c r="K138" i="1" s="1"/>
  <c r="K31" i="1" l="1"/>
  <c r="K27" i="1" s="1"/>
  <c r="K37" i="1"/>
  <c r="K147" i="1"/>
  <c r="K22" i="1"/>
  <c r="K23" i="1" s="1"/>
  <c r="K80" i="1"/>
  <c r="K81" i="1" s="1"/>
  <c r="K66" i="1"/>
  <c r="K67" i="1" s="1"/>
  <c r="K125" i="1"/>
  <c r="K126" i="1" s="1"/>
  <c r="K118" i="1"/>
  <c r="K119" i="1" s="1"/>
  <c r="K94" i="1"/>
  <c r="K95" i="1" s="1"/>
  <c r="K87" i="1"/>
  <c r="K88" i="1" s="1"/>
  <c r="K73" i="1"/>
  <c r="K74" i="1" s="1"/>
  <c r="K58" i="1"/>
  <c r="K59" i="1" s="1"/>
  <c r="K50" i="1"/>
  <c r="K51" i="1" s="1"/>
  <c r="K154" i="1" l="1"/>
  <c r="K158" i="1" s="1"/>
</calcChain>
</file>

<file path=xl/sharedStrings.xml><?xml version="1.0" encoding="utf-8"?>
<sst xmlns="http://schemas.openxmlformats.org/spreadsheetml/2006/main" count="135" uniqueCount="101">
  <si>
    <t>Eesti Vabariigi Siseministeerium</t>
  </si>
  <si>
    <t>Pikk 61</t>
  </si>
  <si>
    <t>15065 Tallinn</t>
  </si>
  <si>
    <t>Summa on kasutatud järgmiselt:</t>
  </si>
  <si>
    <t>1. Saldo</t>
  </si>
  <si>
    <t>1.</t>
  </si>
  <si>
    <t>Kokku</t>
  </si>
  <si>
    <t>2. Tulu</t>
  </si>
  <si>
    <t>Kokku saldo +tulu</t>
  </si>
  <si>
    <t>3. Kulud</t>
  </si>
  <si>
    <t>Liikmeskirikute finantseerimine</t>
  </si>
  <si>
    <t>Ühiskonna religioonialase teadlikkuse tõstmine</t>
  </si>
  <si>
    <t>Ühiskondliku sisuse tugevdamine</t>
  </si>
  <si>
    <t xml:space="preserve">4. </t>
  </si>
  <si>
    <t>Administreerimine ja halduskulud</t>
  </si>
  <si>
    <t>Avalikud suhted</t>
  </si>
  <si>
    <t>Haridus</t>
  </si>
  <si>
    <t>Relgioonisotsioloogia</t>
  </si>
  <si>
    <t>Eesti Piibliseltsi toetus</t>
  </si>
  <si>
    <t>Ajalehe Eesti Kirik väljaandmise toetus</t>
  </si>
  <si>
    <t>Ususõnastiku koostamine</t>
  </si>
  <si>
    <t>Tegevuskulud</t>
  </si>
  <si>
    <t>a. Eesti Evangeelne Luterlik Kirik</t>
  </si>
  <si>
    <t>Kokku a</t>
  </si>
  <si>
    <t>b. Eesti Metodisti Kirik</t>
  </si>
  <si>
    <t>Kokku b</t>
  </si>
  <si>
    <t>c. Eesti Evangeeliumi Kristlaste ja Baptistide Koguduste Liit</t>
  </si>
  <si>
    <t>Kokku c</t>
  </si>
  <si>
    <t>d. Rooma Katoliku Kiriku Eesti Apostellik Administratuur</t>
  </si>
  <si>
    <t>Kokku d</t>
  </si>
  <si>
    <t>e. Seitsmenda Päeva Adventistide Koguduste Eesti Liit</t>
  </si>
  <si>
    <t>Kokku e</t>
  </si>
  <si>
    <t>f. Eesti Kristlik Nelipühi Kirik</t>
  </si>
  <si>
    <t>Kokku f</t>
  </si>
  <si>
    <t>g. Armeenia Apostliku Kiriku Eesti Püha Gregoriuse Kogudus</t>
  </si>
  <si>
    <t>Kokku g</t>
  </si>
  <si>
    <t>h. Eesti Apostlik-Õigeusu Kirik</t>
  </si>
  <si>
    <t>Kokku h</t>
  </si>
  <si>
    <t>i. Moskva Patriarhaadi Eesti Õigeusu Kirik</t>
  </si>
  <si>
    <t>Kokku i</t>
  </si>
  <si>
    <t>j. Eesti Karismaatiline Episkopaalkirik</t>
  </si>
  <si>
    <t>Kokku j</t>
  </si>
  <si>
    <t>MTÜ Caritas Eesti tegevuse toetamine</t>
  </si>
  <si>
    <t>Juhatus</t>
  </si>
  <si>
    <t>Sekretariaat</t>
  </si>
  <si>
    <t>Muud kulud</t>
  </si>
  <si>
    <t>Jumalateenistuste ettevalmistamine ja ja läbiviimine</t>
  </si>
  <si>
    <t>Teoloogiline komisjon</t>
  </si>
  <si>
    <t>Kaplanaat</t>
  </si>
  <si>
    <t>Kohalike omavalitsuste ja kogudustevaheline koostöö</t>
  </si>
  <si>
    <t>Trükise "Kirik keset küla" väljaandmine</t>
  </si>
  <si>
    <t>Oikumeeniline aastapreemia</t>
  </si>
  <si>
    <t>Oikumeenilised projektid</t>
  </si>
  <si>
    <t>Rahvusvahelised suhted</t>
  </si>
  <si>
    <t>Sihtotstarbelised eraldised</t>
  </si>
  <si>
    <t>Kogukondade, perekondade ja laste sotsiaalse turvalisuse tugevdamine</t>
  </si>
  <si>
    <t>2.</t>
  </si>
  <si>
    <t xml:space="preserve">3. </t>
  </si>
  <si>
    <t>Eluväärtused ja eetika</t>
  </si>
  <si>
    <t>Noortetöö</t>
  </si>
  <si>
    <t>SA Väärtustades Elu tegevuse toetamine</t>
  </si>
  <si>
    <t>SA Sõbra Käsi tegevuse toetamine</t>
  </si>
  <si>
    <t>Sihtotstarbelised eraldised kokku, sh:</t>
  </si>
  <si>
    <t>5. Kulud kokku</t>
  </si>
  <si>
    <t>Kokku:</t>
  </si>
  <si>
    <t>6. Saldo</t>
  </si>
  <si>
    <t>/allkirjastatud digitaalselt/</t>
  </si>
  <si>
    <t>Täitevsekretär</t>
  </si>
  <si>
    <t>Eesti Kirikute Nõukogu</t>
  </si>
  <si>
    <t>6461028, 5122564</t>
  </si>
  <si>
    <t>ekn@ekn.ee</t>
  </si>
  <si>
    <t>Vilver Oras</t>
  </si>
  <si>
    <t>Saldo 30.06.2023</t>
  </si>
  <si>
    <t xml:space="preserve"> kasutamise kohta</t>
  </si>
  <si>
    <t>riigieelarvelise toetuse leping nr 7-4/2270-1, 23.01.2023</t>
  </si>
  <si>
    <t>Riikliku toetuse saldo 01.07.2023</t>
  </si>
  <si>
    <t>Riigi eelarvest II poolaastas</t>
  </si>
  <si>
    <t>Saldo 01.07.2023</t>
  </si>
  <si>
    <t>II poolaastas finantseeriti</t>
  </si>
  <si>
    <t>Saldo 31.12.2023</t>
  </si>
  <si>
    <t>II poolaastal kulutusi ei tehtud.</t>
  </si>
  <si>
    <t>Eesti Kirikute Nõukogu 2023. aasta  II POOLAASTA   A R U A N N E</t>
  </si>
  <si>
    <t xml:space="preserve">Eesti Kirikute Nõukogu tänab 2023 aasta jooksul laekunud 530 000.- euro eest. </t>
  </si>
  <si>
    <t>Riikliku toetuse saldo 31.12.2023</t>
  </si>
  <si>
    <t>II poolastal kulutusi ei tehtud</t>
  </si>
  <si>
    <t>EKNK Suvekonverents</t>
  </si>
  <si>
    <t>EMK Teoloogiline Seminar</t>
  </si>
  <si>
    <t>Haridustöö</t>
  </si>
  <si>
    <t>Laste- ja noortetöö</t>
  </si>
  <si>
    <t>Tartu Adventkiriku suure saali remont</t>
  </si>
  <si>
    <t>Kirikute remont</t>
  </si>
  <si>
    <t>Ehitusprojekt</t>
  </si>
  <si>
    <t>Tõlketööd</t>
  </si>
  <si>
    <t>Metropoolia nr. 101</t>
  </si>
  <si>
    <t>ajakiri Patriarhi eri</t>
  </si>
  <si>
    <t>Metropoolia nr. 102</t>
  </si>
  <si>
    <t>kalendrid</t>
  </si>
  <si>
    <t>lauamängud</t>
  </si>
  <si>
    <t>jõulukaart</t>
  </si>
  <si>
    <t>teenetemärgid</t>
  </si>
  <si>
    <t>kontserdi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</si>
</sst>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</font>
    <font>
      <i/>
      <sz val="12"/>
      <name val="Times New Roman"/>
      <family val="1"/>
    </font>
    <font>
      <u/>
      <sz val="11"/>
      <color theme="10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5" fillId="0" borderId="0" xfId="0" applyFont="1"/>
    <xf numFmtId="0" fontId="6" fillId="0" borderId="0" xfId="0" applyFont="1" applyAlignment="1">
      <alignment horizontal="left"/>
    </xf>
    <xf numFmtId="4" fontId="5" fillId="0" borderId="0" xfId="0" applyNumberFormat="1" applyFont="1"/>
    <xf numFmtId="0" fontId="2" fillId="3" borderId="1" xfId="0" applyFont="1" applyFill="1" applyBorder="1"/>
    <xf numFmtId="0" fontId="6" fillId="3" borderId="2" xfId="0" applyFont="1" applyFill="1" applyBorder="1"/>
    <xf numFmtId="0" fontId="1" fillId="3" borderId="2" xfId="0" applyFont="1" applyFill="1" applyBorder="1"/>
    <xf numFmtId="4" fontId="2" fillId="3" borderId="2" xfId="0" applyNumberFormat="1" applyFont="1" applyFill="1" applyBorder="1"/>
    <xf numFmtId="0" fontId="3" fillId="3" borderId="2" xfId="0" applyFont="1" applyFill="1" applyBorder="1"/>
    <xf numFmtId="0" fontId="3" fillId="4" borderId="0" xfId="0" applyFont="1" applyFill="1"/>
    <xf numFmtId="0" fontId="4" fillId="2" borderId="0" xfId="0" applyFont="1" applyFill="1"/>
    <xf numFmtId="4" fontId="7" fillId="3" borderId="2" xfId="0" applyNumberFormat="1" applyFont="1" applyFill="1" applyBorder="1"/>
    <xf numFmtId="4" fontId="6" fillId="3" borderId="3" xfId="0" applyNumberFormat="1" applyFont="1" applyFill="1" applyBorder="1"/>
    <xf numFmtId="49" fontId="1" fillId="3" borderId="2" xfId="0" applyNumberFormat="1" applyFont="1" applyFill="1" applyBorder="1" applyAlignment="1">
      <alignment horizontal="left"/>
    </xf>
    <xf numFmtId="49" fontId="1" fillId="3" borderId="2" xfId="0" applyNumberFormat="1" applyFont="1" applyFill="1" applyBorder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4" fontId="7" fillId="3" borderId="0" xfId="0" applyNumberFormat="1" applyFont="1" applyFill="1"/>
    <xf numFmtId="4" fontId="3" fillId="3" borderId="0" xfId="0" applyNumberFormat="1" applyFont="1" applyFill="1"/>
    <xf numFmtId="0" fontId="1" fillId="0" borderId="2" xfId="0" applyFont="1" applyBorder="1"/>
    <xf numFmtId="17" fontId="1" fillId="0" borderId="2" xfId="0" applyNumberFormat="1" applyFont="1" applyBorder="1"/>
    <xf numFmtId="4" fontId="7" fillId="0" borderId="2" xfId="0" applyNumberFormat="1" applyFont="1" applyBorder="1"/>
    <xf numFmtId="4" fontId="3" fillId="0" borderId="2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1" fillId="0" borderId="4" xfId="0" applyFont="1" applyBorder="1"/>
    <xf numFmtId="4" fontId="7" fillId="0" borderId="4" xfId="0" applyNumberFormat="1" applyFont="1" applyBorder="1"/>
    <xf numFmtId="4" fontId="3" fillId="0" borderId="4" xfId="0" applyNumberFormat="1" applyFont="1" applyBorder="1"/>
    <xf numFmtId="0" fontId="6" fillId="0" borderId="0" xfId="0" applyFont="1"/>
    <xf numFmtId="4" fontId="6" fillId="0" borderId="0" xfId="0" applyNumberFormat="1" applyFont="1"/>
    <xf numFmtId="0" fontId="3" fillId="3" borderId="0" xfId="0" applyFont="1" applyFill="1"/>
    <xf numFmtId="0" fontId="5" fillId="0" borderId="5" xfId="0" applyFont="1" applyBorder="1"/>
    <xf numFmtId="0" fontId="3" fillId="0" borderId="5" xfId="0" applyFont="1" applyBorder="1"/>
    <xf numFmtId="4" fontId="7" fillId="0" borderId="5" xfId="0" applyNumberFormat="1" applyFont="1" applyBorder="1"/>
    <xf numFmtId="4" fontId="3" fillId="0" borderId="5" xfId="0" applyNumberFormat="1" applyFont="1" applyBorder="1"/>
    <xf numFmtId="0" fontId="3" fillId="0" borderId="4" xfId="0" applyFont="1" applyBorder="1"/>
    <xf numFmtId="4" fontId="1" fillId="3" borderId="0" xfId="0" applyNumberFormat="1" applyFont="1" applyFill="1"/>
    <xf numFmtId="4" fontId="0" fillId="3" borderId="0" xfId="0" applyNumberFormat="1" applyFill="1"/>
    <xf numFmtId="0" fontId="1" fillId="0" borderId="5" xfId="0" applyFont="1" applyBorder="1"/>
    <xf numFmtId="4" fontId="1" fillId="5" borderId="0" xfId="0" applyNumberFormat="1" applyFont="1" applyFill="1"/>
    <xf numFmtId="0" fontId="6" fillId="0" borderId="2" xfId="0" applyFont="1" applyBorder="1"/>
    <xf numFmtId="0" fontId="3" fillId="0" borderId="2" xfId="0" applyFont="1" applyBorder="1"/>
    <xf numFmtId="4" fontId="7" fillId="0" borderId="0" xfId="0" applyNumberFormat="1" applyFont="1"/>
    <xf numFmtId="4" fontId="6" fillId="5" borderId="0" xfId="0" applyNumberFormat="1" applyFont="1" applyFill="1"/>
    <xf numFmtId="0" fontId="2" fillId="0" borderId="1" xfId="0" applyFont="1" applyBorder="1"/>
    <xf numFmtId="4" fontId="2" fillId="0" borderId="2" xfId="0" applyNumberFormat="1" applyFont="1" applyBorder="1"/>
    <xf numFmtId="0" fontId="2" fillId="0" borderId="0" xfId="0" applyFont="1" applyAlignment="1">
      <alignment vertical="top"/>
    </xf>
    <xf numFmtId="0" fontId="8" fillId="0" borderId="0" xfId="0" applyFont="1"/>
    <xf numFmtId="4" fontId="8" fillId="0" borderId="0" xfId="0" applyNumberFormat="1" applyFont="1"/>
    <xf numFmtId="0" fontId="9" fillId="0" borderId="2" xfId="0" applyFont="1" applyBorder="1"/>
    <xf numFmtId="4" fontId="9" fillId="0" borderId="2" xfId="0" applyNumberFormat="1" applyFont="1" applyBorder="1"/>
    <xf numFmtId="0" fontId="10" fillId="0" borderId="2" xfId="0" applyFont="1" applyBorder="1"/>
    <xf numFmtId="4" fontId="10" fillId="0" borderId="2" xfId="0" applyNumberFormat="1" applyFont="1" applyBorder="1"/>
    <xf numFmtId="0" fontId="9" fillId="0" borderId="2" xfId="0" applyFont="1" applyBorder="1" applyAlignment="1">
      <alignment vertical="top"/>
    </xf>
    <xf numFmtId="4" fontId="9" fillId="0" borderId="2" xfId="0" applyNumberFormat="1" applyFont="1" applyBorder="1" applyAlignment="1">
      <alignment vertical="top"/>
    </xf>
    <xf numFmtId="0" fontId="9" fillId="0" borderId="0" xfId="0" applyFont="1"/>
    <xf numFmtId="0" fontId="11" fillId="3" borderId="1" xfId="0" applyFont="1" applyFill="1" applyBorder="1"/>
    <xf numFmtId="49" fontId="6" fillId="3" borderId="2" xfId="0" applyNumberFormat="1" applyFont="1" applyFill="1" applyBorder="1"/>
    <xf numFmtId="0" fontId="5" fillId="3" borderId="2" xfId="0" applyFont="1" applyFill="1" applyBorder="1"/>
    <xf numFmtId="4" fontId="12" fillId="3" borderId="2" xfId="0" applyNumberFormat="1" applyFont="1" applyFill="1" applyBorder="1"/>
    <xf numFmtId="4" fontId="0" fillId="0" borderId="0" xfId="0" applyNumberFormat="1"/>
    <xf numFmtId="0" fontId="9" fillId="0" borderId="4" xfId="0" applyFont="1" applyBorder="1"/>
    <xf numFmtId="4" fontId="9" fillId="0" borderId="4" xfId="0" applyNumberFormat="1" applyFont="1" applyBorder="1"/>
    <xf numFmtId="4" fontId="1" fillId="0" borderId="4" xfId="0" applyNumberFormat="1" applyFont="1" applyBorder="1"/>
    <xf numFmtId="0" fontId="0" fillId="0" borderId="6" xfId="0" applyBorder="1"/>
    <xf numFmtId="4" fontId="0" fillId="0" borderId="6" xfId="0" applyNumberFormat="1" applyBorder="1"/>
    <xf numFmtId="4" fontId="1" fillId="3" borderId="3" xfId="0" applyNumberFormat="1" applyFont="1" applyFill="1" applyBorder="1"/>
    <xf numFmtId="4" fontId="3" fillId="3" borderId="3" xfId="0" applyNumberFormat="1" applyFont="1" applyFill="1" applyBorder="1"/>
    <xf numFmtId="4" fontId="1" fillId="0" borderId="3" xfId="0" applyNumberFormat="1" applyFont="1" applyBorder="1"/>
    <xf numFmtId="4" fontId="9" fillId="0" borderId="0" xfId="0" applyNumberFormat="1" applyFont="1"/>
    <xf numFmtId="0" fontId="1" fillId="0" borderId="1" xfId="0" applyFont="1" applyBorder="1"/>
    <xf numFmtId="0" fontId="13" fillId="0" borderId="0" xfId="1"/>
    <xf numFmtId="0" fontId="14" fillId="0" borderId="0" xfId="0" applyFont="1"/>
    <xf numFmtId="14" fontId="3" fillId="0" borderId="0" xfId="0" applyNumberFormat="1" applyFo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Leht1!$K$27:$K$35</c:f>
              <c:numCache>
                <c:formatCode>#,##0.00</c:formatCode>
                <c:ptCount val="9"/>
                <c:pt idx="0">
                  <c:v>42133.159999999996</c:v>
                </c:pt>
                <c:pt idx="1">
                  <c:v>10936.7</c:v>
                </c:pt>
                <c:pt idx="2">
                  <c:v>10969.24</c:v>
                </c:pt>
                <c:pt idx="3">
                  <c:v>133.80000000000001</c:v>
                </c:pt>
                <c:pt idx="4">
                  <c:v>16731.349999999999</c:v>
                </c:pt>
                <c:pt idx="5">
                  <c:v>0</c:v>
                </c:pt>
                <c:pt idx="6">
                  <c:v>0</c:v>
                </c:pt>
                <c:pt idx="7">
                  <c:v>16731.349999999999</c:v>
                </c:pt>
                <c:pt idx="8">
                  <c:v>3362.07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E-4F6C-9D6E-FA4698288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5401567"/>
        <c:axId val="294652351"/>
      </c:barChart>
      <c:catAx>
        <c:axId val="1115401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94652351"/>
        <c:crosses val="autoZero"/>
        <c:auto val="1"/>
        <c:lblAlgn val="ctr"/>
        <c:lblOffset val="100"/>
        <c:noMultiLvlLbl val="0"/>
      </c:catAx>
      <c:valAx>
        <c:axId val="29465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115401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D4149F-412D-47DC-B652-B18C0980D1E8}">
  <sheetPr/>
  <sheetViews>
    <sheetView zoomScale="13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962" cy="606735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90F19FA-832E-BA5F-E365-323BD15943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n@ekn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4B34-151C-499D-9243-BD981375F55D}">
  <dimension ref="B1:P167"/>
  <sheetViews>
    <sheetView tabSelected="1" view="pageLayout" zoomScaleNormal="100" workbookViewId="0">
      <selection activeCell="K1" sqref="K1"/>
    </sheetView>
  </sheetViews>
  <sheetFormatPr defaultRowHeight="14.4" x14ac:dyDescent="0.3"/>
  <cols>
    <col min="1" max="1" width="1.88671875" customWidth="1"/>
    <col min="2" max="3" width="0.88671875" customWidth="1"/>
    <col min="4" max="4" width="5.77734375" customWidth="1"/>
    <col min="5" max="5" width="5.33203125" customWidth="1"/>
    <col min="6" max="6" width="10.6640625" customWidth="1"/>
    <col min="10" max="10" width="24.6640625" customWidth="1"/>
    <col min="11" max="11" width="13.5546875" customWidth="1"/>
  </cols>
  <sheetData>
    <row r="1" spans="2:11" ht="15.6" x14ac:dyDescent="0.3">
      <c r="B1" s="1" t="s">
        <v>0</v>
      </c>
      <c r="C1" s="2"/>
      <c r="D1" s="2"/>
      <c r="E1" s="2"/>
      <c r="F1" s="2"/>
      <c r="G1" s="2"/>
      <c r="H1" s="2"/>
      <c r="I1" s="2"/>
      <c r="J1" s="3"/>
      <c r="K1" s="2"/>
    </row>
    <row r="2" spans="2:11" ht="15.6" x14ac:dyDescent="0.3">
      <c r="B2" s="1" t="s">
        <v>1</v>
      </c>
      <c r="C2" s="1"/>
      <c r="D2" s="1"/>
      <c r="E2" s="1"/>
      <c r="F2" s="1"/>
      <c r="G2" s="1"/>
      <c r="H2" s="1"/>
      <c r="I2" s="1"/>
      <c r="J2" s="4"/>
      <c r="K2" s="1"/>
    </row>
    <row r="3" spans="2:11" ht="15.6" x14ac:dyDescent="0.3">
      <c r="B3" s="1" t="s">
        <v>2</v>
      </c>
      <c r="C3" s="5"/>
      <c r="D3" s="5"/>
      <c r="E3" s="5"/>
      <c r="F3" s="5"/>
      <c r="G3" s="5"/>
      <c r="H3" s="5"/>
      <c r="I3" s="5"/>
      <c r="J3" s="6"/>
      <c r="K3" s="5"/>
    </row>
    <row r="4" spans="2:11" ht="15.6" x14ac:dyDescent="0.3">
      <c r="B4" s="1"/>
      <c r="C4" s="5"/>
      <c r="D4" s="5"/>
      <c r="E4" s="5"/>
      <c r="F4" s="5"/>
      <c r="G4" s="5"/>
      <c r="H4" s="5"/>
      <c r="I4" s="5"/>
      <c r="J4" s="6"/>
      <c r="K4" s="83">
        <v>45306</v>
      </c>
    </row>
    <row r="5" spans="2:11" ht="15.6" x14ac:dyDescent="0.3">
      <c r="B5" s="1"/>
      <c r="C5" s="1"/>
      <c r="D5" s="1"/>
      <c r="E5" s="1"/>
      <c r="F5" s="1"/>
      <c r="G5" s="1"/>
      <c r="H5" s="1"/>
      <c r="I5" s="1"/>
      <c r="J5" s="4"/>
      <c r="K5" s="1"/>
    </row>
    <row r="6" spans="2:11" ht="15.6" x14ac:dyDescent="0.3">
      <c r="B6" s="7" t="s">
        <v>81</v>
      </c>
      <c r="C6" s="5"/>
      <c r="D6" s="5"/>
      <c r="E6" s="5"/>
      <c r="F6" s="7"/>
      <c r="G6" s="7"/>
      <c r="H6" s="7"/>
      <c r="I6" s="7"/>
      <c r="J6" s="7"/>
      <c r="K6" s="7"/>
    </row>
    <row r="7" spans="2:11" ht="15.6" x14ac:dyDescent="0.3">
      <c r="B7" s="7"/>
      <c r="C7" s="5"/>
      <c r="D7" s="5"/>
      <c r="E7" s="5"/>
      <c r="F7" s="7"/>
      <c r="G7" s="7"/>
      <c r="H7" s="7"/>
      <c r="I7" s="7"/>
      <c r="J7" s="7"/>
      <c r="K7" s="7"/>
    </row>
    <row r="8" spans="2:11" ht="15.6" x14ac:dyDescent="0.3">
      <c r="B8" s="1" t="s">
        <v>74</v>
      </c>
      <c r="C8" s="5"/>
      <c r="D8" s="5"/>
      <c r="E8" s="5"/>
      <c r="F8" s="5"/>
      <c r="G8" s="5"/>
      <c r="H8" s="5"/>
      <c r="I8" s="5"/>
      <c r="J8" s="6"/>
      <c r="K8" s="5"/>
    </row>
    <row r="9" spans="2:11" ht="15.6" x14ac:dyDescent="0.3">
      <c r="B9" s="1" t="s">
        <v>73</v>
      </c>
      <c r="C9" s="5"/>
      <c r="D9" s="5"/>
      <c r="E9" s="5"/>
      <c r="F9" s="5"/>
      <c r="G9" s="5"/>
      <c r="H9" s="5"/>
      <c r="I9" s="5"/>
      <c r="J9" s="6"/>
      <c r="K9" s="5"/>
    </row>
    <row r="10" spans="2:11" x14ac:dyDescent="0.3">
      <c r="B10" s="2"/>
      <c r="C10" s="2"/>
      <c r="D10" s="2"/>
      <c r="E10" s="2"/>
      <c r="F10" s="2"/>
      <c r="G10" s="2"/>
      <c r="H10" s="2"/>
      <c r="I10" s="2"/>
      <c r="J10" s="3"/>
      <c r="K10" s="2"/>
    </row>
    <row r="11" spans="2:11" ht="15.6" x14ac:dyDescent="0.3">
      <c r="B11" s="5" t="s">
        <v>82</v>
      </c>
      <c r="C11" s="2"/>
      <c r="D11" s="2"/>
      <c r="E11" s="2"/>
      <c r="F11" s="2"/>
      <c r="G11" s="2"/>
      <c r="H11" s="2"/>
      <c r="I11" s="2"/>
      <c r="K11" s="2"/>
    </row>
    <row r="12" spans="2:11" ht="15.6" x14ac:dyDescent="0.3">
      <c r="B12" s="5" t="s">
        <v>3</v>
      </c>
      <c r="C12" s="2"/>
      <c r="D12" s="2"/>
      <c r="E12" s="2"/>
      <c r="F12" s="2"/>
      <c r="G12" s="2"/>
      <c r="H12" s="2"/>
      <c r="I12" s="2"/>
      <c r="J12" s="2"/>
      <c r="K12" s="2"/>
    </row>
    <row r="13" spans="2:11" ht="15.6" x14ac:dyDescent="0.3">
      <c r="B13" s="2"/>
      <c r="C13" s="2"/>
      <c r="D13" s="2"/>
      <c r="E13" s="5"/>
      <c r="F13" s="2"/>
      <c r="G13" s="2"/>
      <c r="H13" s="2"/>
      <c r="I13" s="2"/>
      <c r="J13" s="3"/>
      <c r="K13" s="2"/>
    </row>
    <row r="14" spans="2:11" ht="22.8" x14ac:dyDescent="0.4">
      <c r="B14" s="2"/>
      <c r="C14" s="8" t="s">
        <v>4</v>
      </c>
      <c r="D14" s="8"/>
      <c r="E14" s="9"/>
      <c r="F14" s="10"/>
      <c r="G14" s="5"/>
      <c r="H14" s="5"/>
      <c r="I14" s="5"/>
      <c r="J14" s="6"/>
      <c r="K14" s="5"/>
    </row>
    <row r="15" spans="2:11" ht="15.6" x14ac:dyDescent="0.3">
      <c r="B15" s="11"/>
      <c r="C15" s="12"/>
      <c r="D15" s="12"/>
      <c r="E15" s="11"/>
      <c r="F15" s="11"/>
      <c r="G15" s="11"/>
      <c r="H15" s="11"/>
      <c r="I15" s="11"/>
      <c r="J15" s="13"/>
      <c r="K15" s="11"/>
    </row>
    <row r="16" spans="2:11" ht="15.6" x14ac:dyDescent="0.3">
      <c r="B16" s="2"/>
      <c r="C16" s="14"/>
      <c r="D16" s="15" t="s">
        <v>5</v>
      </c>
      <c r="E16" s="16" t="s">
        <v>75</v>
      </c>
      <c r="F16" s="16"/>
      <c r="G16" s="16"/>
      <c r="H16" s="16"/>
      <c r="I16" s="16"/>
      <c r="J16" s="17"/>
      <c r="K16" s="77">
        <v>167873.69</v>
      </c>
    </row>
    <row r="17" spans="2:11" ht="16.2" thickBot="1" x14ac:dyDescent="0.35">
      <c r="B17" s="2"/>
      <c r="C17" s="2"/>
      <c r="D17" s="2"/>
      <c r="E17" s="5"/>
      <c r="F17" s="5"/>
      <c r="G17" s="5"/>
      <c r="H17" s="35" t="s">
        <v>6</v>
      </c>
      <c r="I17" s="45"/>
      <c r="J17" s="37"/>
      <c r="K17" s="37">
        <v>0</v>
      </c>
    </row>
    <row r="18" spans="2:11" ht="16.2" thickTop="1" x14ac:dyDescent="0.3">
      <c r="B18" s="2"/>
      <c r="C18" s="2"/>
      <c r="D18" s="2"/>
      <c r="E18" s="5"/>
      <c r="F18" s="5"/>
      <c r="G18" s="5"/>
      <c r="H18" s="1"/>
      <c r="I18" s="5"/>
      <c r="J18" s="6"/>
      <c r="K18" s="6"/>
    </row>
    <row r="19" spans="2:11" ht="22.8" x14ac:dyDescent="0.4">
      <c r="B19" s="2"/>
      <c r="C19" s="8" t="s">
        <v>7</v>
      </c>
      <c r="D19" s="8"/>
      <c r="E19" s="9"/>
      <c r="F19" s="19"/>
      <c r="G19" s="5"/>
      <c r="H19" s="5"/>
      <c r="I19" s="5"/>
      <c r="J19" s="6"/>
      <c r="K19" s="6"/>
    </row>
    <row r="20" spans="2:11" ht="15.6" x14ac:dyDescent="0.3">
      <c r="B20" s="11"/>
      <c r="C20" s="12"/>
      <c r="D20" s="12"/>
      <c r="E20" s="11"/>
      <c r="F20" s="11"/>
      <c r="G20" s="11"/>
      <c r="H20" s="11"/>
      <c r="I20" s="11"/>
      <c r="J20" s="13"/>
      <c r="K20" s="13"/>
    </row>
    <row r="21" spans="2:11" ht="15.6" x14ac:dyDescent="0.3">
      <c r="B21" s="2"/>
      <c r="C21" s="14"/>
      <c r="D21" s="16" t="s">
        <v>5</v>
      </c>
      <c r="E21" s="16" t="s">
        <v>76</v>
      </c>
      <c r="F21" s="16"/>
      <c r="G21" s="16"/>
      <c r="H21" s="16"/>
      <c r="I21" s="16"/>
      <c r="J21" s="17"/>
      <c r="K21" s="76">
        <v>167873.69</v>
      </c>
    </row>
    <row r="22" spans="2:11" ht="15.6" x14ac:dyDescent="0.3">
      <c r="B22" s="2"/>
      <c r="C22" s="2"/>
      <c r="D22" s="2"/>
      <c r="E22" s="5"/>
      <c r="F22" s="5"/>
      <c r="G22" s="5"/>
      <c r="H22" s="29" t="s">
        <v>6</v>
      </c>
      <c r="I22" s="51"/>
      <c r="J22" s="32"/>
      <c r="K22" s="32">
        <f>SUM(K21)</f>
        <v>167873.69</v>
      </c>
    </row>
    <row r="23" spans="2:11" ht="16.2" thickBot="1" x14ac:dyDescent="0.35">
      <c r="B23" s="2"/>
      <c r="C23" s="2"/>
      <c r="D23" s="2"/>
      <c r="E23" s="5"/>
      <c r="F23" s="5"/>
      <c r="G23" s="5"/>
      <c r="H23" s="35" t="s">
        <v>8</v>
      </c>
      <c r="I23" s="45"/>
      <c r="J23" s="37"/>
      <c r="K23" s="73">
        <f>SUM(K22+K17)</f>
        <v>167873.69</v>
      </c>
    </row>
    <row r="24" spans="2:11" ht="16.2" thickTop="1" x14ac:dyDescent="0.3">
      <c r="B24" s="2"/>
      <c r="C24" s="2"/>
      <c r="D24" s="2"/>
      <c r="E24" s="5"/>
      <c r="F24" s="5"/>
      <c r="G24" s="5"/>
      <c r="H24" s="1"/>
      <c r="I24" s="5"/>
      <c r="J24" s="6"/>
      <c r="K24" s="6"/>
    </row>
    <row r="25" spans="2:11" ht="22.8" x14ac:dyDescent="0.4">
      <c r="B25" s="2"/>
      <c r="C25" s="20" t="s">
        <v>9</v>
      </c>
      <c r="D25" s="20"/>
      <c r="E25" s="9"/>
      <c r="F25" s="19"/>
      <c r="G25" s="5"/>
      <c r="H25" s="5"/>
      <c r="I25" s="5"/>
      <c r="J25" s="6"/>
      <c r="K25" s="6"/>
    </row>
    <row r="26" spans="2:11" x14ac:dyDescent="0.3">
      <c r="K26" s="70"/>
    </row>
    <row r="27" spans="2:11" ht="15.6" x14ac:dyDescent="0.3">
      <c r="C27" s="14"/>
      <c r="D27" s="16" t="s">
        <v>5</v>
      </c>
      <c r="E27" s="16" t="s">
        <v>11</v>
      </c>
      <c r="F27" s="16"/>
      <c r="G27" s="16"/>
      <c r="H27" s="18"/>
      <c r="I27" s="21"/>
      <c r="J27" s="18"/>
      <c r="K27" s="22">
        <f>SUM(K28+K29+K30+K31+K35)</f>
        <v>42133.159999999996</v>
      </c>
    </row>
    <row r="28" spans="2:11" ht="15.6" x14ac:dyDescent="0.3">
      <c r="D28" s="59">
        <v>11</v>
      </c>
      <c r="E28" s="59" t="s">
        <v>15</v>
      </c>
      <c r="F28" s="59"/>
      <c r="G28" s="59"/>
      <c r="H28" s="59"/>
      <c r="I28" s="59"/>
      <c r="J28" s="59"/>
      <c r="K28" s="60">
        <v>10936.7</v>
      </c>
    </row>
    <row r="29" spans="2:11" ht="15.6" x14ac:dyDescent="0.3">
      <c r="D29" s="59">
        <v>12</v>
      </c>
      <c r="E29" s="59" t="s">
        <v>16</v>
      </c>
      <c r="F29" s="59"/>
      <c r="G29" s="59"/>
      <c r="H29" s="59"/>
      <c r="I29" s="59"/>
      <c r="J29" s="59"/>
      <c r="K29" s="60">
        <v>10969.24</v>
      </c>
    </row>
    <row r="30" spans="2:11" ht="15.6" x14ac:dyDescent="0.3">
      <c r="D30" s="59">
        <v>13</v>
      </c>
      <c r="E30" s="59" t="s">
        <v>17</v>
      </c>
      <c r="F30" s="59"/>
      <c r="G30" s="59"/>
      <c r="H30" s="59"/>
      <c r="I30" s="59"/>
      <c r="J30" s="59"/>
      <c r="K30" s="60">
        <v>133.80000000000001</v>
      </c>
    </row>
    <row r="31" spans="2:11" ht="15.6" x14ac:dyDescent="0.3">
      <c r="D31" s="59">
        <v>14</v>
      </c>
      <c r="E31" s="59" t="s">
        <v>54</v>
      </c>
      <c r="F31" s="59"/>
      <c r="G31" s="59"/>
      <c r="H31" s="59"/>
      <c r="I31" s="59"/>
      <c r="J31" s="59"/>
      <c r="K31" s="60">
        <f>SUM(K32:K34)</f>
        <v>16731.349999999999</v>
      </c>
    </row>
    <row r="32" spans="2:11" ht="15.6" x14ac:dyDescent="0.3">
      <c r="D32" s="59">
        <v>14.1</v>
      </c>
      <c r="E32" s="59" t="s">
        <v>18</v>
      </c>
      <c r="F32" s="59"/>
      <c r="G32" s="59"/>
      <c r="H32" s="59"/>
      <c r="I32" s="59"/>
      <c r="J32" s="59"/>
      <c r="K32" s="60">
        <v>0</v>
      </c>
    </row>
    <row r="33" spans="3:11" ht="15.6" x14ac:dyDescent="0.3">
      <c r="D33" s="59">
        <v>14.2</v>
      </c>
      <c r="E33" s="59" t="s">
        <v>19</v>
      </c>
      <c r="F33" s="59"/>
      <c r="G33" s="59"/>
      <c r="H33" s="59"/>
      <c r="I33" s="59"/>
      <c r="J33" s="59"/>
      <c r="K33" s="60">
        <v>0</v>
      </c>
    </row>
    <row r="34" spans="3:11" ht="15.6" x14ac:dyDescent="0.3">
      <c r="D34" s="59">
        <v>14.3</v>
      </c>
      <c r="E34" s="59" t="s">
        <v>20</v>
      </c>
      <c r="F34" s="59"/>
      <c r="G34" s="59"/>
      <c r="H34" s="59"/>
      <c r="I34" s="59"/>
      <c r="J34" s="59"/>
      <c r="K34" s="60">
        <v>16731.349999999999</v>
      </c>
    </row>
    <row r="35" spans="3:11" ht="16.2" thickBot="1" x14ac:dyDescent="0.35">
      <c r="D35" s="71">
        <v>15</v>
      </c>
      <c r="E35" s="71" t="s">
        <v>21</v>
      </c>
      <c r="F35" s="71"/>
      <c r="G35" s="71"/>
      <c r="H35" s="71"/>
      <c r="I35" s="71"/>
      <c r="J35" s="71"/>
      <c r="K35" s="72">
        <v>3362.07</v>
      </c>
    </row>
    <row r="36" spans="3:11" ht="15" thickTop="1" x14ac:dyDescent="0.3">
      <c r="D36" s="57"/>
      <c r="E36" s="57"/>
      <c r="F36" s="57"/>
      <c r="G36" s="57"/>
      <c r="H36" s="57"/>
      <c r="I36" s="57"/>
      <c r="J36" s="57"/>
      <c r="K36" s="58"/>
    </row>
    <row r="37" spans="3:11" ht="15.6" x14ac:dyDescent="0.3">
      <c r="C37" s="14"/>
      <c r="D37" s="23" t="s">
        <v>56</v>
      </c>
      <c r="E37" s="16" t="s">
        <v>12</v>
      </c>
      <c r="F37" s="16"/>
      <c r="G37" s="16"/>
      <c r="H37" s="18"/>
      <c r="I37" s="21"/>
      <c r="J37" s="18"/>
      <c r="K37" s="22">
        <f>SUM(K38+K128+K129+K130+K131+K132+K133+K134+K135+K136)</f>
        <v>23601.79</v>
      </c>
    </row>
    <row r="38" spans="3:11" ht="15.6" x14ac:dyDescent="0.3">
      <c r="D38" s="61">
        <v>21</v>
      </c>
      <c r="E38" s="61" t="s">
        <v>10</v>
      </c>
      <c r="F38" s="61"/>
      <c r="G38" s="61"/>
      <c r="H38" s="61"/>
      <c r="I38" s="61"/>
      <c r="J38" s="61"/>
      <c r="K38" s="62">
        <v>0</v>
      </c>
    </row>
    <row r="39" spans="3:11" ht="15.6" x14ac:dyDescent="0.3">
      <c r="E39" s="25" t="s">
        <v>22</v>
      </c>
      <c r="F39" s="26"/>
      <c r="G39" s="26"/>
      <c r="H39" s="26"/>
      <c r="I39" s="27"/>
      <c r="J39" s="26"/>
      <c r="K39" s="28"/>
    </row>
    <row r="40" spans="3:11" ht="15.6" x14ac:dyDescent="0.3">
      <c r="E40" s="29" t="s">
        <v>77</v>
      </c>
      <c r="F40" s="30"/>
      <c r="G40" s="29"/>
      <c r="H40" s="29"/>
      <c r="I40" s="31"/>
      <c r="J40" s="29"/>
      <c r="K40" s="32">
        <v>0</v>
      </c>
    </row>
    <row r="41" spans="3:11" ht="15.6" x14ac:dyDescent="0.3">
      <c r="E41" s="29" t="s">
        <v>78</v>
      </c>
      <c r="F41" s="29"/>
      <c r="G41" s="29"/>
      <c r="H41" s="29"/>
      <c r="I41" s="31"/>
      <c r="J41" s="29"/>
      <c r="K41" s="32">
        <v>0</v>
      </c>
    </row>
    <row r="42" spans="3:11" ht="15.6" x14ac:dyDescent="0.3">
      <c r="E42" s="33" t="s">
        <v>84</v>
      </c>
      <c r="F42" s="29"/>
      <c r="G42" s="29"/>
      <c r="H42" s="29"/>
      <c r="I42" s="31"/>
      <c r="J42" s="29"/>
      <c r="K42" s="32"/>
    </row>
    <row r="43" spans="3:11" ht="15.6" x14ac:dyDescent="0.3">
      <c r="E43" s="33"/>
      <c r="F43" s="29"/>
      <c r="G43" s="29"/>
      <c r="H43" s="29"/>
      <c r="I43" s="31"/>
      <c r="J43" s="29"/>
      <c r="K43" s="32"/>
    </row>
    <row r="44" spans="3:11" ht="15.6" x14ac:dyDescent="0.3">
      <c r="E44" s="33"/>
      <c r="F44" s="29"/>
      <c r="G44" s="29"/>
      <c r="H44" s="29"/>
      <c r="I44" s="31"/>
      <c r="J44" s="29"/>
      <c r="K44" s="32"/>
    </row>
    <row r="45" spans="3:11" ht="15.6" x14ac:dyDescent="0.3">
      <c r="E45" s="33"/>
      <c r="F45" s="29"/>
      <c r="G45" s="29"/>
      <c r="H45" s="29"/>
      <c r="I45" s="31"/>
      <c r="J45" s="29"/>
      <c r="K45" s="32"/>
    </row>
    <row r="46" spans="3:11" ht="15.6" x14ac:dyDescent="0.3">
      <c r="E46" s="33"/>
      <c r="F46" s="29"/>
      <c r="G46" s="29"/>
      <c r="H46" s="29"/>
      <c r="I46" s="31"/>
      <c r="J46" s="29"/>
      <c r="K46" s="32"/>
    </row>
    <row r="47" spans="3:11" ht="15.6" x14ac:dyDescent="0.3">
      <c r="E47" s="33"/>
      <c r="F47" s="29"/>
      <c r="G47" s="29"/>
      <c r="H47" s="29"/>
      <c r="I47" s="31"/>
      <c r="J47" s="29"/>
      <c r="K47" s="32"/>
    </row>
    <row r="48" spans="3:11" ht="15.6" x14ac:dyDescent="0.3">
      <c r="E48" s="41"/>
      <c r="F48" s="48"/>
      <c r="G48" s="48"/>
      <c r="H48" s="48"/>
      <c r="I48" s="43"/>
      <c r="J48" s="48"/>
      <c r="K48" s="44"/>
    </row>
    <row r="49" spans="5:11" ht="16.2" thickBot="1" x14ac:dyDescent="0.35">
      <c r="E49" s="34"/>
      <c r="F49" s="35"/>
      <c r="G49" s="35"/>
      <c r="H49" s="35"/>
      <c r="I49" s="36"/>
      <c r="J49" s="35"/>
      <c r="K49" s="37"/>
    </row>
    <row r="50" spans="5:11" ht="16.2" thickTop="1" x14ac:dyDescent="0.3">
      <c r="E50" s="1"/>
      <c r="F50" s="1"/>
      <c r="G50" s="1" t="s">
        <v>23</v>
      </c>
      <c r="H50" s="1"/>
      <c r="I50" s="4"/>
      <c r="J50" s="1"/>
      <c r="K50" s="4">
        <f>SUM(K42:K49)</f>
        <v>0</v>
      </c>
    </row>
    <row r="51" spans="5:11" ht="15.6" x14ac:dyDescent="0.3">
      <c r="E51" s="2"/>
      <c r="F51" s="5"/>
      <c r="G51" s="38" t="s">
        <v>79</v>
      </c>
      <c r="H51" s="5"/>
      <c r="I51" s="6"/>
      <c r="J51" s="5"/>
      <c r="K51" s="39">
        <f>SUM(K40+K41-K50)</f>
        <v>0</v>
      </c>
    </row>
    <row r="52" spans="5:11" ht="15.6" x14ac:dyDescent="0.3">
      <c r="E52" s="5"/>
      <c r="F52" s="5"/>
      <c r="G52" s="5"/>
      <c r="H52" s="5"/>
      <c r="I52" s="6"/>
      <c r="J52" s="5"/>
      <c r="K52" s="6"/>
    </row>
    <row r="53" spans="5:11" ht="15.6" x14ac:dyDescent="0.3">
      <c r="E53" s="26" t="s">
        <v>24</v>
      </c>
      <c r="F53" s="40"/>
      <c r="G53" s="40"/>
      <c r="H53" s="40"/>
      <c r="I53" s="27"/>
      <c r="J53" s="40"/>
      <c r="K53" s="28"/>
    </row>
    <row r="54" spans="5:11" ht="15.6" x14ac:dyDescent="0.3">
      <c r="E54" s="29" t="s">
        <v>77</v>
      </c>
      <c r="F54" s="29"/>
      <c r="G54" s="29"/>
      <c r="H54" s="29"/>
      <c r="I54" s="31"/>
      <c r="J54" s="29"/>
      <c r="K54" s="32">
        <v>1989</v>
      </c>
    </row>
    <row r="55" spans="5:11" ht="15.6" x14ac:dyDescent="0.3">
      <c r="E55" s="29" t="s">
        <v>78</v>
      </c>
      <c r="F55" s="29"/>
      <c r="G55" s="29"/>
      <c r="H55" s="29"/>
      <c r="I55" s="31"/>
      <c r="J55" s="29"/>
      <c r="K55" s="32">
        <v>0</v>
      </c>
    </row>
    <row r="56" spans="5:11" ht="15.6" x14ac:dyDescent="0.3">
      <c r="E56" s="41" t="s">
        <v>86</v>
      </c>
      <c r="F56" s="42"/>
      <c r="G56" s="42"/>
      <c r="H56" s="42"/>
      <c r="I56" s="43"/>
      <c r="J56" s="42"/>
      <c r="K56" s="44">
        <v>1989</v>
      </c>
    </row>
    <row r="57" spans="5:11" ht="16.2" thickBot="1" x14ac:dyDescent="0.35">
      <c r="E57" s="34"/>
      <c r="F57" s="45"/>
      <c r="G57" s="45"/>
      <c r="H57" s="45"/>
      <c r="I57" s="36"/>
      <c r="J57" s="45"/>
      <c r="K57" s="37"/>
    </row>
    <row r="58" spans="5:11" ht="16.2" thickTop="1" x14ac:dyDescent="0.3">
      <c r="E58" s="5"/>
      <c r="F58" s="5"/>
      <c r="G58" s="1" t="s">
        <v>25</v>
      </c>
      <c r="H58" s="5"/>
      <c r="I58" s="6"/>
      <c r="J58" s="5"/>
      <c r="K58" s="4">
        <f>SUM(K56:K57)</f>
        <v>1989</v>
      </c>
    </row>
    <row r="59" spans="5:11" ht="15.6" x14ac:dyDescent="0.3">
      <c r="E59" s="2"/>
      <c r="F59" s="5"/>
      <c r="G59" s="38" t="s">
        <v>79</v>
      </c>
      <c r="H59" s="5"/>
      <c r="I59" s="6"/>
      <c r="J59" s="5"/>
      <c r="K59" s="39">
        <f>SUM(K54+K55-K58)</f>
        <v>0</v>
      </c>
    </row>
    <row r="60" spans="5:11" ht="15.6" x14ac:dyDescent="0.3">
      <c r="E60" s="2"/>
      <c r="F60" s="5"/>
      <c r="G60" s="38"/>
      <c r="H60" s="5"/>
      <c r="I60" s="6"/>
      <c r="J60" s="5"/>
      <c r="K60" s="39"/>
    </row>
    <row r="61" spans="5:11" ht="15.6" x14ac:dyDescent="0.3">
      <c r="E61" s="26" t="s">
        <v>26</v>
      </c>
      <c r="F61" s="40"/>
      <c r="G61" s="40"/>
      <c r="H61" s="26"/>
      <c r="I61" s="28"/>
      <c r="J61" s="40"/>
      <c r="K61" s="28"/>
    </row>
    <row r="62" spans="5:11" ht="15.6" x14ac:dyDescent="0.3">
      <c r="E62" s="29" t="s">
        <v>77</v>
      </c>
      <c r="F62" s="29"/>
      <c r="G62" s="29"/>
      <c r="H62" s="29"/>
      <c r="I62" s="31"/>
      <c r="J62" s="29"/>
      <c r="K62" s="32">
        <v>8470</v>
      </c>
    </row>
    <row r="63" spans="5:11" ht="15.6" x14ac:dyDescent="0.3">
      <c r="E63" s="29" t="s">
        <v>78</v>
      </c>
      <c r="F63" s="29"/>
      <c r="G63" s="29"/>
      <c r="H63" s="29"/>
      <c r="I63" s="31"/>
      <c r="J63" s="29"/>
      <c r="K63" s="32">
        <v>0</v>
      </c>
    </row>
    <row r="64" spans="5:11" ht="15.6" x14ac:dyDescent="0.3">
      <c r="E64" s="42" t="s">
        <v>87</v>
      </c>
      <c r="F64" s="48"/>
      <c r="G64" s="48"/>
      <c r="H64" s="48"/>
      <c r="I64" s="43"/>
      <c r="J64" s="48"/>
      <c r="K64" s="44">
        <v>6500</v>
      </c>
    </row>
    <row r="65" spans="5:11" ht="16.2" thickBot="1" x14ac:dyDescent="0.35">
      <c r="E65" s="34" t="s">
        <v>88</v>
      </c>
      <c r="F65" s="35"/>
      <c r="G65" s="35"/>
      <c r="H65" s="35"/>
      <c r="I65" s="36"/>
      <c r="J65" s="35"/>
      <c r="K65" s="37">
        <v>1970</v>
      </c>
    </row>
    <row r="66" spans="5:11" ht="16.2" thickTop="1" x14ac:dyDescent="0.3">
      <c r="E66" s="5"/>
      <c r="F66" s="5"/>
      <c r="G66" s="1" t="s">
        <v>27</v>
      </c>
      <c r="H66" s="5"/>
      <c r="I66" s="6"/>
      <c r="J66" s="5"/>
      <c r="K66" s="4">
        <f>SUM(K64:K65)</f>
        <v>8470</v>
      </c>
    </row>
    <row r="67" spans="5:11" ht="15.6" x14ac:dyDescent="0.3">
      <c r="E67" s="2"/>
      <c r="F67" s="5"/>
      <c r="G67" s="38" t="s">
        <v>79</v>
      </c>
      <c r="H67" s="5"/>
      <c r="I67" s="6"/>
      <c r="J67" s="5"/>
      <c r="K67" s="39">
        <f>SUM(K62+K63-K66)</f>
        <v>0</v>
      </c>
    </row>
    <row r="68" spans="5:11" ht="15.6" x14ac:dyDescent="0.3">
      <c r="E68" s="5"/>
      <c r="F68" s="5"/>
      <c r="G68" s="5"/>
      <c r="H68" s="5"/>
      <c r="I68" s="6"/>
      <c r="J68" s="5"/>
      <c r="K68" s="6"/>
    </row>
    <row r="69" spans="5:11" ht="15.6" x14ac:dyDescent="0.3">
      <c r="E69" s="26" t="s">
        <v>28</v>
      </c>
      <c r="F69" s="26"/>
      <c r="G69" s="26"/>
      <c r="H69" s="26"/>
      <c r="I69" s="27"/>
      <c r="J69" s="26"/>
      <c r="K69" s="46"/>
    </row>
    <row r="70" spans="5:11" ht="15.6" x14ac:dyDescent="0.3">
      <c r="E70" s="29" t="s">
        <v>77</v>
      </c>
      <c r="F70" s="29"/>
      <c r="G70" s="29"/>
      <c r="H70" s="29"/>
      <c r="I70" s="31"/>
      <c r="J70" s="29"/>
      <c r="K70" s="32">
        <v>0</v>
      </c>
    </row>
    <row r="71" spans="5:11" ht="15.6" x14ac:dyDescent="0.3">
      <c r="E71" s="29" t="s">
        <v>78</v>
      </c>
      <c r="F71" s="29"/>
      <c r="G71" s="29"/>
      <c r="H71" s="29"/>
      <c r="I71" s="31"/>
      <c r="J71" s="29"/>
      <c r="K71" s="32">
        <v>0</v>
      </c>
    </row>
    <row r="72" spans="5:11" ht="16.2" thickBot="1" x14ac:dyDescent="0.35">
      <c r="E72" s="34" t="s">
        <v>80</v>
      </c>
      <c r="F72" s="35"/>
      <c r="G72" s="35"/>
      <c r="H72" s="35"/>
      <c r="I72" s="36"/>
      <c r="J72" s="35"/>
      <c r="K72" s="37"/>
    </row>
    <row r="73" spans="5:11" ht="16.2" thickTop="1" x14ac:dyDescent="0.3">
      <c r="E73" s="5"/>
      <c r="F73" s="5"/>
      <c r="G73" s="1" t="s">
        <v>29</v>
      </c>
      <c r="H73" s="5"/>
      <c r="I73" s="6"/>
      <c r="J73" s="5"/>
      <c r="K73" s="39">
        <f>SUM(K72:K72)</f>
        <v>0</v>
      </c>
    </row>
    <row r="74" spans="5:11" ht="15.6" x14ac:dyDescent="0.3">
      <c r="E74" s="2"/>
      <c r="F74" s="5"/>
      <c r="G74" s="38" t="s">
        <v>79</v>
      </c>
      <c r="H74" s="5"/>
      <c r="I74" s="6"/>
      <c r="J74" s="5"/>
      <c r="K74" s="39">
        <f>SUM(K70+K71-K73)</f>
        <v>0</v>
      </c>
    </row>
    <row r="75" spans="5:11" ht="15.6" x14ac:dyDescent="0.3">
      <c r="E75" s="5"/>
      <c r="F75" s="5"/>
      <c r="G75" s="5"/>
      <c r="H75" s="5"/>
      <c r="I75" s="6"/>
      <c r="K75" s="6"/>
    </row>
    <row r="76" spans="5:11" ht="15.6" x14ac:dyDescent="0.3">
      <c r="E76" s="26" t="s">
        <v>30</v>
      </c>
      <c r="F76" s="40"/>
      <c r="G76" s="40"/>
      <c r="H76" s="26"/>
      <c r="I76" s="47"/>
      <c r="J76" s="40"/>
      <c r="K76" s="28"/>
    </row>
    <row r="77" spans="5:11" ht="15.6" x14ac:dyDescent="0.3">
      <c r="E77" s="29" t="s">
        <v>77</v>
      </c>
      <c r="F77" s="29"/>
      <c r="G77" s="29"/>
      <c r="H77" s="29"/>
      <c r="I77" s="31"/>
      <c r="J77" s="29"/>
      <c r="K77" s="32">
        <v>6176</v>
      </c>
    </row>
    <row r="78" spans="5:11" ht="15.6" x14ac:dyDescent="0.3">
      <c r="E78" s="29" t="s">
        <v>78</v>
      </c>
      <c r="F78" s="29"/>
      <c r="G78" s="29"/>
      <c r="H78" s="29"/>
      <c r="I78" s="31"/>
      <c r="J78" s="29"/>
      <c r="K78" s="32">
        <v>0</v>
      </c>
    </row>
    <row r="79" spans="5:11" ht="16.2" thickBot="1" x14ac:dyDescent="0.35">
      <c r="E79" s="45" t="s">
        <v>89</v>
      </c>
      <c r="F79" s="45"/>
      <c r="G79" s="45"/>
      <c r="H79" s="45"/>
      <c r="I79" s="37"/>
      <c r="J79" s="45"/>
      <c r="K79" s="37">
        <v>6176</v>
      </c>
    </row>
    <row r="80" spans="5:11" ht="16.2" thickTop="1" x14ac:dyDescent="0.3">
      <c r="E80" s="5"/>
      <c r="F80" s="5"/>
      <c r="G80" s="1" t="s">
        <v>31</v>
      </c>
      <c r="H80" s="5"/>
      <c r="I80" s="6"/>
      <c r="J80" s="5"/>
      <c r="K80" s="4">
        <f>SUM(K79)</f>
        <v>6176</v>
      </c>
    </row>
    <row r="81" spans="5:11" ht="15.6" x14ac:dyDescent="0.3">
      <c r="E81" s="2"/>
      <c r="F81" s="5"/>
      <c r="G81" s="38" t="s">
        <v>79</v>
      </c>
      <c r="H81" s="5"/>
      <c r="I81" s="6"/>
      <c r="J81" s="5"/>
      <c r="K81" s="39">
        <f>SUM(K77+K78-K80)</f>
        <v>0</v>
      </c>
    </row>
    <row r="82" spans="5:11" ht="15.6" x14ac:dyDescent="0.3">
      <c r="E82" s="5"/>
      <c r="F82" s="5"/>
      <c r="G82" s="1"/>
      <c r="H82" s="5"/>
      <c r="I82" s="6"/>
      <c r="J82" s="5"/>
      <c r="K82" s="49"/>
    </row>
    <row r="83" spans="5:11" ht="15.6" x14ac:dyDescent="0.3">
      <c r="E83" s="26" t="s">
        <v>32</v>
      </c>
      <c r="F83" s="40"/>
      <c r="G83" s="40"/>
      <c r="H83" s="40"/>
      <c r="I83" s="27"/>
      <c r="J83" s="40"/>
      <c r="K83" s="28"/>
    </row>
    <row r="84" spans="5:11" ht="15.6" x14ac:dyDescent="0.3">
      <c r="E84" s="29" t="s">
        <v>77</v>
      </c>
      <c r="F84" s="29"/>
      <c r="G84" s="29"/>
      <c r="H84" s="29"/>
      <c r="I84" s="31"/>
      <c r="J84" s="29"/>
      <c r="K84" s="32">
        <v>5106.8100000000004</v>
      </c>
    </row>
    <row r="85" spans="5:11" ht="15.6" x14ac:dyDescent="0.3">
      <c r="E85" s="29" t="s">
        <v>78</v>
      </c>
      <c r="F85" s="29"/>
      <c r="G85" s="29"/>
      <c r="H85" s="29"/>
      <c r="I85" s="31"/>
      <c r="J85" s="29"/>
      <c r="K85" s="32">
        <v>0</v>
      </c>
    </row>
    <row r="86" spans="5:11" ht="16.2" thickBot="1" x14ac:dyDescent="0.35">
      <c r="E86" s="45" t="s">
        <v>85</v>
      </c>
      <c r="F86" s="45"/>
      <c r="G86" s="45"/>
      <c r="H86" s="35"/>
      <c r="I86" s="36"/>
      <c r="J86" s="35"/>
      <c r="K86" s="37">
        <v>5106.8100000000004</v>
      </c>
    </row>
    <row r="87" spans="5:11" ht="16.2" thickTop="1" x14ac:dyDescent="0.3">
      <c r="E87" s="5"/>
      <c r="F87" s="5"/>
      <c r="G87" s="1" t="s">
        <v>33</v>
      </c>
      <c r="H87" s="5"/>
      <c r="I87" s="6"/>
      <c r="J87" s="5"/>
      <c r="K87" s="39">
        <f>SUM(K86:K86)</f>
        <v>5106.8100000000004</v>
      </c>
    </row>
    <row r="88" spans="5:11" ht="15.6" x14ac:dyDescent="0.3">
      <c r="E88" s="2"/>
      <c r="F88" s="5"/>
      <c r="G88" s="38" t="s">
        <v>79</v>
      </c>
      <c r="H88" s="5"/>
      <c r="I88" s="6"/>
      <c r="J88" s="5"/>
      <c r="K88" s="39">
        <f>SUM(K84+K85-K87)</f>
        <v>0</v>
      </c>
    </row>
    <row r="89" spans="5:11" ht="15.6" x14ac:dyDescent="0.3">
      <c r="E89" s="38"/>
      <c r="F89" s="5"/>
      <c r="G89" s="5"/>
      <c r="H89" s="5"/>
      <c r="I89" s="6"/>
      <c r="J89" s="5"/>
      <c r="K89" s="6"/>
    </row>
    <row r="90" spans="5:11" ht="15.6" x14ac:dyDescent="0.3">
      <c r="E90" s="26" t="s">
        <v>34</v>
      </c>
      <c r="F90" s="40"/>
      <c r="G90" s="40"/>
      <c r="H90" s="40"/>
      <c r="I90" s="28"/>
      <c r="J90" s="40"/>
      <c r="K90" s="28"/>
    </row>
    <row r="91" spans="5:11" ht="15.6" x14ac:dyDescent="0.3">
      <c r="E91" s="29" t="s">
        <v>77</v>
      </c>
      <c r="F91" s="29"/>
      <c r="G91" s="29"/>
      <c r="H91" s="29"/>
      <c r="I91" s="31"/>
      <c r="J91" s="29"/>
      <c r="K91" s="32">
        <v>0</v>
      </c>
    </row>
    <row r="92" spans="5:11" ht="15.6" x14ac:dyDescent="0.3">
      <c r="E92" s="50" t="s">
        <v>78</v>
      </c>
      <c r="F92" s="51"/>
      <c r="G92" s="51"/>
      <c r="H92" s="51"/>
      <c r="I92" s="31"/>
      <c r="J92" s="51"/>
      <c r="K92" s="32">
        <v>0</v>
      </c>
    </row>
    <row r="93" spans="5:11" ht="16.2" thickBot="1" x14ac:dyDescent="0.35">
      <c r="E93" s="45" t="s">
        <v>80</v>
      </c>
      <c r="F93" s="45"/>
      <c r="G93" s="45"/>
      <c r="H93" s="45"/>
      <c r="I93" s="36"/>
      <c r="J93" s="45"/>
      <c r="K93" s="37">
        <v>0</v>
      </c>
    </row>
    <row r="94" spans="5:11" ht="16.2" thickTop="1" x14ac:dyDescent="0.3">
      <c r="E94" s="5"/>
      <c r="F94" s="5"/>
      <c r="G94" s="1" t="s">
        <v>35</v>
      </c>
      <c r="H94" s="5"/>
      <c r="I94" s="6"/>
      <c r="J94" s="5"/>
      <c r="K94" s="4">
        <f>SUM(K93:K93)</f>
        <v>0</v>
      </c>
    </row>
    <row r="95" spans="5:11" ht="15.6" x14ac:dyDescent="0.3">
      <c r="E95" s="2"/>
      <c r="F95" s="5"/>
      <c r="G95" s="38" t="s">
        <v>72</v>
      </c>
      <c r="H95" s="5"/>
      <c r="I95" s="6"/>
      <c r="J95" s="5"/>
      <c r="K95" s="39">
        <f>SUM(K91+K92-K94)</f>
        <v>0</v>
      </c>
    </row>
    <row r="96" spans="5:11" ht="15.6" x14ac:dyDescent="0.3">
      <c r="E96" s="38"/>
      <c r="F96" s="5"/>
      <c r="G96" s="5"/>
      <c r="H96" s="5"/>
      <c r="I96" s="6"/>
      <c r="J96" s="5"/>
      <c r="K96" s="6"/>
    </row>
    <row r="97" spans="5:11" ht="15.6" x14ac:dyDescent="0.3">
      <c r="E97" s="26" t="s">
        <v>36</v>
      </c>
      <c r="F97" s="40"/>
      <c r="G97" s="40"/>
      <c r="H97" s="26"/>
      <c r="I97" s="47"/>
      <c r="J97" s="40"/>
      <c r="K97" s="28"/>
    </row>
    <row r="98" spans="5:11" ht="15.6" x14ac:dyDescent="0.3">
      <c r="E98" s="29" t="s">
        <v>77</v>
      </c>
      <c r="F98" s="29"/>
      <c r="G98" s="29"/>
      <c r="H98" s="29"/>
      <c r="I98" s="31"/>
      <c r="J98" s="29"/>
      <c r="K98" s="32">
        <v>15032.94</v>
      </c>
    </row>
    <row r="99" spans="5:11" ht="15.6" x14ac:dyDescent="0.3">
      <c r="E99" s="29" t="s">
        <v>78</v>
      </c>
      <c r="F99" s="29"/>
      <c r="G99" s="29"/>
      <c r="H99" s="29"/>
      <c r="I99" s="31"/>
      <c r="J99" s="29"/>
      <c r="K99" s="32">
        <v>0</v>
      </c>
    </row>
    <row r="100" spans="5:11" ht="15.6" x14ac:dyDescent="0.3">
      <c r="E100" s="51" t="s">
        <v>92</v>
      </c>
      <c r="F100" s="51"/>
      <c r="G100" s="29"/>
      <c r="H100" s="29"/>
      <c r="I100" s="31"/>
      <c r="J100" s="29"/>
      <c r="K100" s="32">
        <v>1863.95</v>
      </c>
    </row>
    <row r="101" spans="5:11" ht="15.6" x14ac:dyDescent="0.3">
      <c r="E101" s="51" t="s">
        <v>93</v>
      </c>
      <c r="F101" s="51"/>
      <c r="G101" s="51"/>
      <c r="H101" s="51"/>
      <c r="I101" s="31"/>
      <c r="J101" s="29"/>
      <c r="K101" s="32">
        <v>1185.68</v>
      </c>
    </row>
    <row r="102" spans="5:11" ht="15.6" x14ac:dyDescent="0.3">
      <c r="E102" s="51" t="s">
        <v>95</v>
      </c>
      <c r="F102" s="51"/>
      <c r="G102" s="51"/>
      <c r="H102" s="51"/>
      <c r="I102" s="31"/>
      <c r="J102" s="29"/>
      <c r="K102" s="32">
        <v>2054.96</v>
      </c>
    </row>
    <row r="103" spans="5:11" ht="15.6" x14ac:dyDescent="0.3">
      <c r="E103" s="51" t="s">
        <v>94</v>
      </c>
      <c r="F103" s="51"/>
      <c r="G103" s="51"/>
      <c r="H103" s="51"/>
      <c r="I103" s="31"/>
      <c r="J103" s="29"/>
      <c r="K103" s="32">
        <v>1986</v>
      </c>
    </row>
    <row r="104" spans="5:11" ht="15.6" x14ac:dyDescent="0.3">
      <c r="E104" s="51" t="s">
        <v>96</v>
      </c>
      <c r="F104" s="51"/>
      <c r="G104" s="51"/>
      <c r="H104" s="51"/>
      <c r="I104" s="31"/>
      <c r="J104" s="29"/>
      <c r="K104" s="32">
        <v>741.49</v>
      </c>
    </row>
    <row r="105" spans="5:11" ht="15.6" x14ac:dyDescent="0.3">
      <c r="E105" s="51" t="s">
        <v>97</v>
      </c>
      <c r="F105" s="51"/>
      <c r="G105" s="51"/>
      <c r="H105" s="51"/>
      <c r="I105" s="31"/>
      <c r="J105" s="29"/>
      <c r="K105" s="32">
        <v>4098.53</v>
      </c>
    </row>
    <row r="106" spans="5:11" ht="15.6" x14ac:dyDescent="0.3">
      <c r="E106" s="51" t="s">
        <v>98</v>
      </c>
      <c r="F106" s="51"/>
      <c r="G106" s="51"/>
      <c r="H106" s="51"/>
      <c r="I106" s="31"/>
      <c r="J106" s="29"/>
      <c r="K106" s="32">
        <v>315.06</v>
      </c>
    </row>
    <row r="107" spans="5:11" ht="15.6" x14ac:dyDescent="0.3">
      <c r="E107" s="51" t="s">
        <v>99</v>
      </c>
      <c r="F107" s="51"/>
      <c r="G107" s="51"/>
      <c r="H107" s="51"/>
      <c r="I107" s="31"/>
      <c r="J107" s="29"/>
      <c r="K107" s="32">
        <v>1185.5999999999999</v>
      </c>
    </row>
    <row r="108" spans="5:11" ht="15.6" x14ac:dyDescent="0.3">
      <c r="E108" s="42" t="s">
        <v>100</v>
      </c>
      <c r="F108" s="42"/>
      <c r="G108" s="42"/>
      <c r="H108" s="42"/>
      <c r="I108" s="43"/>
      <c r="J108" s="48"/>
      <c r="K108" s="44">
        <v>1601.67</v>
      </c>
    </row>
    <row r="109" spans="5:11" ht="16.2" thickBot="1" x14ac:dyDescent="0.35">
      <c r="E109" s="45"/>
      <c r="F109" s="45"/>
      <c r="G109" s="45"/>
      <c r="H109" s="45"/>
      <c r="I109" s="36"/>
      <c r="J109" s="35"/>
      <c r="K109" s="37"/>
    </row>
    <row r="110" spans="5:11" ht="16.2" thickTop="1" x14ac:dyDescent="0.3">
      <c r="E110" s="11"/>
      <c r="F110" s="1"/>
      <c r="G110" s="1" t="s">
        <v>37</v>
      </c>
      <c r="H110" s="1"/>
      <c r="I110" s="52"/>
      <c r="J110" s="1"/>
      <c r="K110" s="6">
        <f>SUM(K100:K109)</f>
        <v>15032.94</v>
      </c>
    </row>
    <row r="111" spans="5:11" ht="15.6" x14ac:dyDescent="0.3">
      <c r="E111" s="11"/>
      <c r="F111" s="1"/>
      <c r="G111" s="1" t="s">
        <v>79</v>
      </c>
      <c r="H111" s="1"/>
      <c r="I111" s="52"/>
      <c r="J111" s="1"/>
      <c r="K111" s="4">
        <f>SUM(K98-K110)</f>
        <v>0</v>
      </c>
    </row>
    <row r="112" spans="5:11" ht="15.6" x14ac:dyDescent="0.3">
      <c r="E112" s="11"/>
      <c r="F112" s="1"/>
      <c r="G112" s="1"/>
      <c r="H112" s="1"/>
      <c r="I112" s="52"/>
      <c r="J112" s="1"/>
      <c r="K112" s="6"/>
    </row>
    <row r="113" spans="4:11" ht="15.6" x14ac:dyDescent="0.3">
      <c r="E113" s="26" t="s">
        <v>38</v>
      </c>
      <c r="F113" s="40"/>
      <c r="G113" s="40"/>
      <c r="H113" s="26"/>
      <c r="I113" s="47"/>
      <c r="J113" s="40"/>
      <c r="K113" s="28"/>
    </row>
    <row r="114" spans="4:11" ht="15.6" x14ac:dyDescent="0.3">
      <c r="E114" s="29" t="s">
        <v>77</v>
      </c>
      <c r="F114" s="29"/>
      <c r="G114" s="29"/>
      <c r="H114" s="29"/>
      <c r="I114" s="31"/>
      <c r="J114" s="29"/>
      <c r="K114" s="32">
        <v>30792</v>
      </c>
    </row>
    <row r="115" spans="4:11" ht="15.6" x14ac:dyDescent="0.3">
      <c r="E115" s="29" t="s">
        <v>78</v>
      </c>
      <c r="F115" s="29"/>
      <c r="G115" s="29"/>
      <c r="H115" s="29"/>
      <c r="I115" s="31"/>
      <c r="J115" s="29"/>
      <c r="K115" s="32">
        <v>0</v>
      </c>
    </row>
    <row r="116" spans="4:11" ht="15.6" x14ac:dyDescent="0.3">
      <c r="E116" s="42" t="s">
        <v>90</v>
      </c>
      <c r="F116" s="48"/>
      <c r="G116" s="48"/>
      <c r="H116" s="48"/>
      <c r="I116" s="43"/>
      <c r="J116" s="48"/>
      <c r="K116" s="44">
        <v>10000</v>
      </c>
    </row>
    <row r="117" spans="4:11" ht="16.2" thickBot="1" x14ac:dyDescent="0.35">
      <c r="E117" s="45" t="s">
        <v>91</v>
      </c>
      <c r="F117" s="35"/>
      <c r="G117" s="35"/>
      <c r="H117" s="35"/>
      <c r="I117" s="36"/>
      <c r="J117" s="35"/>
      <c r="K117" s="37">
        <v>20792</v>
      </c>
    </row>
    <row r="118" spans="4:11" ht="16.2" thickTop="1" x14ac:dyDescent="0.3">
      <c r="E118" s="11"/>
      <c r="F118" s="1"/>
      <c r="G118" s="1" t="s">
        <v>39</v>
      </c>
      <c r="H118" s="1"/>
      <c r="I118" s="52"/>
      <c r="J118" s="1"/>
      <c r="K118" s="6">
        <f>SUM(K116:K117)</f>
        <v>30792</v>
      </c>
    </row>
    <row r="119" spans="4:11" ht="15.6" x14ac:dyDescent="0.3">
      <c r="E119" s="5"/>
      <c r="F119" s="5"/>
      <c r="G119" s="38" t="s">
        <v>79</v>
      </c>
      <c r="H119" s="5"/>
      <c r="I119" s="6"/>
      <c r="J119" s="5"/>
      <c r="K119" s="39">
        <f>SUM(K114+K115-K118)</f>
        <v>0</v>
      </c>
    </row>
    <row r="120" spans="4:11" ht="15.6" x14ac:dyDescent="0.3">
      <c r="E120" s="5"/>
      <c r="F120" s="5"/>
      <c r="G120" s="38"/>
      <c r="H120" s="5"/>
      <c r="I120" s="6"/>
      <c r="J120" s="5"/>
      <c r="K120" s="53"/>
    </row>
    <row r="121" spans="4:11" ht="15.6" x14ac:dyDescent="0.3">
      <c r="E121" s="26" t="s">
        <v>40</v>
      </c>
      <c r="F121" s="40"/>
      <c r="G121" s="40"/>
      <c r="H121" s="26"/>
      <c r="I121" s="47"/>
      <c r="J121" s="40"/>
      <c r="K121" s="28"/>
    </row>
    <row r="122" spans="4:11" ht="15.6" x14ac:dyDescent="0.3">
      <c r="E122" s="29" t="s">
        <v>77</v>
      </c>
      <c r="F122" s="29"/>
      <c r="G122" s="29"/>
      <c r="H122" s="29"/>
      <c r="I122" s="31"/>
      <c r="J122" s="29"/>
      <c r="K122" s="32">
        <v>0</v>
      </c>
    </row>
    <row r="123" spans="4:11" ht="15.6" x14ac:dyDescent="0.3">
      <c r="E123" s="29" t="s">
        <v>78</v>
      </c>
      <c r="F123" s="29"/>
      <c r="G123" s="29"/>
      <c r="H123" s="29"/>
      <c r="I123" s="31"/>
      <c r="J123" s="29"/>
      <c r="K123" s="32">
        <v>0</v>
      </c>
    </row>
    <row r="124" spans="4:11" ht="16.2" thickBot="1" x14ac:dyDescent="0.35">
      <c r="E124" s="34" t="s">
        <v>80</v>
      </c>
      <c r="F124" s="35"/>
      <c r="G124" s="35"/>
      <c r="H124" s="35"/>
      <c r="I124" s="36"/>
      <c r="J124" s="35"/>
      <c r="K124" s="37"/>
    </row>
    <row r="125" spans="4:11" ht="16.2" thickTop="1" x14ac:dyDescent="0.3">
      <c r="E125" s="11"/>
      <c r="F125" s="1"/>
      <c r="G125" s="1" t="s">
        <v>41</v>
      </c>
      <c r="H125" s="1"/>
      <c r="I125" s="52"/>
      <c r="J125" s="1"/>
      <c r="K125" s="6">
        <f>SUM(K124:K124)</f>
        <v>0</v>
      </c>
    </row>
    <row r="126" spans="4:11" ht="15.6" x14ac:dyDescent="0.3">
      <c r="E126" s="5"/>
      <c r="F126" s="5"/>
      <c r="G126" s="38" t="s">
        <v>79</v>
      </c>
      <c r="H126" s="5"/>
      <c r="I126" s="6"/>
      <c r="J126" s="5"/>
      <c r="K126" s="39">
        <f>SUM(K122+K123-K125)</f>
        <v>0</v>
      </c>
    </row>
    <row r="127" spans="4:11" x14ac:dyDescent="0.3">
      <c r="D127" s="74"/>
      <c r="E127" s="74"/>
      <c r="F127" s="74"/>
      <c r="G127" s="74"/>
      <c r="H127" s="74"/>
      <c r="I127" s="74"/>
      <c r="J127" s="74"/>
      <c r="K127" s="75"/>
    </row>
    <row r="128" spans="4:11" ht="15.6" x14ac:dyDescent="0.3">
      <c r="D128" s="59">
        <v>22</v>
      </c>
      <c r="E128" s="59" t="s">
        <v>53</v>
      </c>
      <c r="F128" s="59"/>
      <c r="G128" s="59"/>
      <c r="H128" s="59"/>
      <c r="I128" s="59"/>
      <c r="J128" s="59"/>
      <c r="K128" s="60">
        <v>3426.27</v>
      </c>
    </row>
    <row r="129" spans="3:16" ht="15.6" customHeight="1" x14ac:dyDescent="0.3">
      <c r="C129" s="56"/>
      <c r="D129" s="63">
        <v>23</v>
      </c>
      <c r="E129" s="63" t="s">
        <v>46</v>
      </c>
      <c r="F129" s="63"/>
      <c r="G129" s="63"/>
      <c r="H129" s="63"/>
      <c r="I129" s="63"/>
      <c r="J129" s="63"/>
      <c r="K129" s="64">
        <v>1376.2</v>
      </c>
    </row>
    <row r="130" spans="3:16" ht="15.6" x14ac:dyDescent="0.3">
      <c r="D130" s="59">
        <v>24</v>
      </c>
      <c r="E130" s="59" t="s">
        <v>47</v>
      </c>
      <c r="F130" s="59"/>
      <c r="G130" s="59"/>
      <c r="H130" s="59"/>
      <c r="I130" s="59"/>
      <c r="J130" s="59"/>
      <c r="K130" s="60">
        <v>2912.19</v>
      </c>
    </row>
    <row r="131" spans="3:16" ht="15.6" x14ac:dyDescent="0.3">
      <c r="D131" s="59">
        <v>25</v>
      </c>
      <c r="E131" s="59" t="s">
        <v>52</v>
      </c>
      <c r="F131" s="59"/>
      <c r="G131" s="59"/>
      <c r="H131" s="59"/>
      <c r="I131" s="59"/>
      <c r="J131" s="59"/>
      <c r="K131" s="60">
        <v>4880</v>
      </c>
    </row>
    <row r="132" spans="3:16" ht="15.6" x14ac:dyDescent="0.3">
      <c r="D132" s="59">
        <v>26</v>
      </c>
      <c r="E132" s="59" t="s">
        <v>48</v>
      </c>
      <c r="F132" s="59"/>
      <c r="G132" s="59"/>
      <c r="H132" s="59"/>
      <c r="I132" s="59"/>
      <c r="J132" s="59"/>
      <c r="K132" s="60">
        <v>3783.2</v>
      </c>
    </row>
    <row r="133" spans="3:16" ht="15.6" x14ac:dyDescent="0.3">
      <c r="D133" s="59">
        <v>27</v>
      </c>
      <c r="E133" s="59" t="s">
        <v>49</v>
      </c>
      <c r="F133" s="59"/>
      <c r="G133" s="59"/>
      <c r="H133" s="59"/>
      <c r="I133" s="59"/>
      <c r="J133" s="59"/>
      <c r="K133" s="60">
        <v>2542.1999999999998</v>
      </c>
    </row>
    <row r="134" spans="3:16" ht="15.6" x14ac:dyDescent="0.3">
      <c r="D134" s="59">
        <v>28</v>
      </c>
      <c r="E134" s="59" t="s">
        <v>50</v>
      </c>
      <c r="F134" s="59"/>
      <c r="G134" s="59"/>
      <c r="H134" s="59"/>
      <c r="I134" s="59"/>
      <c r="J134" s="59"/>
      <c r="K134" s="60">
        <v>0</v>
      </c>
    </row>
    <row r="135" spans="3:16" ht="15.6" x14ac:dyDescent="0.3">
      <c r="D135" s="59">
        <v>29</v>
      </c>
      <c r="E135" s="59" t="s">
        <v>51</v>
      </c>
      <c r="F135" s="59"/>
      <c r="G135" s="59"/>
      <c r="H135" s="59"/>
      <c r="I135" s="59"/>
      <c r="J135" s="59"/>
      <c r="K135" s="60">
        <v>4014</v>
      </c>
    </row>
    <row r="136" spans="3:16" ht="16.2" thickBot="1" x14ac:dyDescent="0.35">
      <c r="D136" s="71">
        <v>30</v>
      </c>
      <c r="E136" s="71" t="s">
        <v>21</v>
      </c>
      <c r="F136" s="71"/>
      <c r="G136" s="71"/>
      <c r="H136" s="71"/>
      <c r="I136" s="71"/>
      <c r="J136" s="71"/>
      <c r="K136" s="72">
        <v>667.73</v>
      </c>
      <c r="L136" s="7"/>
      <c r="M136" s="1"/>
      <c r="N136" s="1"/>
      <c r="O136" s="1"/>
      <c r="P136" s="52"/>
    </row>
    <row r="137" spans="3:16" ht="16.2" thickTop="1" x14ac:dyDescent="0.3">
      <c r="K137" s="70"/>
      <c r="L137" s="7"/>
      <c r="M137" s="1"/>
      <c r="N137" s="1"/>
      <c r="O137" s="1"/>
      <c r="P137" s="52"/>
    </row>
    <row r="138" spans="3:16" ht="15.6" x14ac:dyDescent="0.3">
      <c r="C138" s="66"/>
      <c r="D138" s="67" t="s">
        <v>57</v>
      </c>
      <c r="E138" s="15" t="s">
        <v>55</v>
      </c>
      <c r="F138" s="15"/>
      <c r="G138" s="15"/>
      <c r="H138" s="68"/>
      <c r="I138" s="69"/>
      <c r="J138" s="68"/>
      <c r="K138" s="22">
        <f>SUM(K139+K140+K141+K146)</f>
        <v>44335.4</v>
      </c>
      <c r="L138" s="7"/>
      <c r="M138" s="1"/>
      <c r="N138" s="1"/>
      <c r="O138" s="1"/>
      <c r="P138" s="52"/>
    </row>
    <row r="139" spans="3:16" ht="15.6" x14ac:dyDescent="0.3">
      <c r="D139" s="59">
        <v>31</v>
      </c>
      <c r="E139" s="59" t="s">
        <v>58</v>
      </c>
      <c r="F139" s="59"/>
      <c r="G139" s="59"/>
      <c r="H139" s="59"/>
      <c r="I139" s="59"/>
      <c r="J139" s="59"/>
      <c r="K139" s="60">
        <v>18103.52</v>
      </c>
      <c r="L139" s="7"/>
      <c r="M139" s="1"/>
      <c r="N139" s="1"/>
      <c r="O139" s="1"/>
      <c r="P139" s="52"/>
    </row>
    <row r="140" spans="3:16" ht="15.6" x14ac:dyDescent="0.3">
      <c r="D140" s="59">
        <v>32</v>
      </c>
      <c r="E140" s="59" t="s">
        <v>59</v>
      </c>
      <c r="F140" s="59"/>
      <c r="G140" s="59"/>
      <c r="H140" s="59"/>
      <c r="I140" s="59"/>
      <c r="J140" s="59"/>
      <c r="K140" s="60">
        <v>13231.88</v>
      </c>
      <c r="L140" s="7"/>
      <c r="M140" s="1"/>
      <c r="N140" s="1"/>
      <c r="O140" s="1"/>
      <c r="P140" s="52"/>
    </row>
    <row r="141" spans="3:16" ht="15.6" x14ac:dyDescent="0.3">
      <c r="D141" s="59">
        <v>33</v>
      </c>
      <c r="E141" s="59" t="s">
        <v>62</v>
      </c>
      <c r="F141" s="59"/>
      <c r="G141" s="59"/>
      <c r="H141" s="59"/>
      <c r="I141" s="59"/>
      <c r="J141" s="59"/>
      <c r="K141" s="60">
        <f>SUM(K142:K144)</f>
        <v>13000</v>
      </c>
      <c r="L141" s="7"/>
      <c r="M141" s="1"/>
      <c r="N141" s="1"/>
      <c r="O141" s="1"/>
      <c r="P141" s="52"/>
    </row>
    <row r="142" spans="3:16" ht="15.6" x14ac:dyDescent="0.3">
      <c r="D142" s="59">
        <v>33.1</v>
      </c>
      <c r="E142" s="59" t="s">
        <v>42</v>
      </c>
      <c r="F142" s="59"/>
      <c r="G142" s="59"/>
      <c r="H142" s="59"/>
      <c r="I142" s="59"/>
      <c r="J142" s="59"/>
      <c r="K142" s="60">
        <v>0</v>
      </c>
      <c r="L142" s="7"/>
      <c r="M142" s="1"/>
      <c r="N142" s="1"/>
      <c r="O142" s="1"/>
      <c r="P142" s="52"/>
    </row>
    <row r="143" spans="3:16" ht="15.6" x14ac:dyDescent="0.3">
      <c r="D143" s="59">
        <v>33.200000000000003</v>
      </c>
      <c r="E143" s="59" t="s">
        <v>61</v>
      </c>
      <c r="F143" s="59"/>
      <c r="G143" s="59"/>
      <c r="H143" s="59"/>
      <c r="I143" s="59"/>
      <c r="J143" s="59"/>
      <c r="K143" s="60">
        <v>0</v>
      </c>
      <c r="L143" s="7"/>
      <c r="M143" s="1"/>
      <c r="N143" s="1"/>
      <c r="O143" s="1"/>
      <c r="P143" s="52"/>
    </row>
    <row r="144" spans="3:16" ht="15.6" x14ac:dyDescent="0.3">
      <c r="D144" s="59">
        <v>33.299999999999997</v>
      </c>
      <c r="E144" s="59" t="s">
        <v>60</v>
      </c>
      <c r="F144" s="59"/>
      <c r="G144" s="59"/>
      <c r="H144" s="59"/>
      <c r="I144" s="59"/>
      <c r="J144" s="59"/>
      <c r="K144" s="60">
        <v>13000</v>
      </c>
      <c r="L144" s="7"/>
      <c r="M144" s="1"/>
      <c r="N144" s="1"/>
      <c r="O144" s="1"/>
      <c r="P144" s="52"/>
    </row>
    <row r="145" spans="3:16" ht="16.2" thickBot="1" x14ac:dyDescent="0.35">
      <c r="D145" s="71">
        <v>34</v>
      </c>
      <c r="E145" s="71" t="s">
        <v>21</v>
      </c>
      <c r="F145" s="71"/>
      <c r="G145" s="71"/>
      <c r="H145" s="71"/>
      <c r="I145" s="71"/>
      <c r="J145" s="71"/>
      <c r="K145" s="72">
        <v>662.26</v>
      </c>
      <c r="L145" s="7"/>
      <c r="M145" s="1"/>
      <c r="N145" s="1"/>
      <c r="O145" s="1"/>
      <c r="P145" s="52"/>
    </row>
    <row r="146" spans="3:16" ht="15" thickTop="1" x14ac:dyDescent="0.3">
      <c r="K146" s="70"/>
    </row>
    <row r="147" spans="3:16" ht="15.6" x14ac:dyDescent="0.3">
      <c r="C147" s="14"/>
      <c r="D147" s="24" t="s">
        <v>13</v>
      </c>
      <c r="E147" s="16" t="s">
        <v>14</v>
      </c>
      <c r="F147" s="16"/>
      <c r="G147" s="16"/>
      <c r="H147" s="18"/>
      <c r="I147" s="21"/>
      <c r="J147" s="18"/>
      <c r="K147" s="22">
        <f>SUM(K148:K151)</f>
        <v>57803.34</v>
      </c>
    </row>
    <row r="148" spans="3:16" ht="15.6" x14ac:dyDescent="0.3">
      <c r="C148" s="65"/>
      <c r="D148" s="59">
        <v>41</v>
      </c>
      <c r="E148" s="59" t="s">
        <v>43</v>
      </c>
      <c r="F148" s="59"/>
      <c r="G148" s="59"/>
      <c r="H148" s="59"/>
      <c r="I148" s="59"/>
      <c r="J148" s="59"/>
      <c r="K148" s="60">
        <v>17523.59</v>
      </c>
    </row>
    <row r="149" spans="3:16" ht="15.6" x14ac:dyDescent="0.3">
      <c r="C149" s="65"/>
      <c r="D149" s="59">
        <v>42</v>
      </c>
      <c r="E149" s="59" t="s">
        <v>44</v>
      </c>
      <c r="F149" s="59"/>
      <c r="G149" s="59"/>
      <c r="H149" s="59"/>
      <c r="I149" s="59"/>
      <c r="J149" s="59"/>
      <c r="K149" s="60">
        <v>31949.22</v>
      </c>
    </row>
    <row r="150" spans="3:16" ht="15.6" x14ac:dyDescent="0.3">
      <c r="C150" s="65"/>
      <c r="D150" s="59">
        <v>43</v>
      </c>
      <c r="E150" s="59" t="s">
        <v>45</v>
      </c>
      <c r="F150" s="59"/>
      <c r="G150" s="59"/>
      <c r="H150" s="59"/>
      <c r="I150" s="59"/>
      <c r="J150" s="59"/>
      <c r="K150" s="60">
        <v>2842.09</v>
      </c>
    </row>
    <row r="151" spans="3:16" ht="16.2" thickBot="1" x14ac:dyDescent="0.35">
      <c r="C151" s="65"/>
      <c r="D151" s="71">
        <v>44</v>
      </c>
      <c r="E151" s="71" t="s">
        <v>21</v>
      </c>
      <c r="F151" s="71"/>
      <c r="G151" s="71"/>
      <c r="H151" s="71"/>
      <c r="I151" s="71"/>
      <c r="J151" s="71"/>
      <c r="K151" s="72">
        <v>5488.44</v>
      </c>
    </row>
    <row r="152" spans="3:16" ht="16.2" thickTop="1" x14ac:dyDescent="0.3">
      <c r="C152" s="65"/>
      <c r="D152" s="65"/>
      <c r="E152" s="65"/>
      <c r="F152" s="65"/>
      <c r="G152" s="65"/>
      <c r="H152" s="65"/>
      <c r="I152" s="65"/>
      <c r="J152" s="65"/>
      <c r="K152" s="79"/>
    </row>
    <row r="153" spans="3:16" ht="22.8" x14ac:dyDescent="0.4">
      <c r="C153" s="20" t="s">
        <v>63</v>
      </c>
      <c r="D153" s="20"/>
      <c r="E153" s="9"/>
      <c r="F153" s="19"/>
      <c r="K153" s="70"/>
    </row>
    <row r="154" spans="3:16" ht="15.6" x14ac:dyDescent="0.3">
      <c r="H154" s="80" t="s">
        <v>64</v>
      </c>
      <c r="I154" s="51"/>
      <c r="J154" s="32"/>
      <c r="K154" s="78">
        <f>SUM(K27+K37+K138+K147)</f>
        <v>167873.69</v>
      </c>
    </row>
    <row r="155" spans="3:16" x14ac:dyDescent="0.3">
      <c r="K155" s="70"/>
    </row>
    <row r="156" spans="3:16" ht="22.8" x14ac:dyDescent="0.4">
      <c r="C156" s="8" t="s">
        <v>65</v>
      </c>
      <c r="D156" s="8"/>
      <c r="E156" s="9"/>
      <c r="F156" s="10"/>
      <c r="G156" s="5"/>
      <c r="H156" s="5"/>
      <c r="I156" s="5"/>
      <c r="J156" s="6"/>
      <c r="K156" s="6"/>
    </row>
    <row r="157" spans="3:16" ht="15.6" x14ac:dyDescent="0.3">
      <c r="C157" s="12"/>
      <c r="D157" s="12"/>
      <c r="E157" s="11"/>
      <c r="F157" s="11"/>
      <c r="G157" s="11"/>
      <c r="H157" s="11"/>
      <c r="I157" s="11"/>
      <c r="J157" s="13"/>
      <c r="K157" s="13"/>
    </row>
    <row r="158" spans="3:16" ht="15.6" x14ac:dyDescent="0.3">
      <c r="C158" s="54"/>
      <c r="D158" s="50"/>
      <c r="E158" s="29" t="s">
        <v>83</v>
      </c>
      <c r="F158" s="29"/>
      <c r="G158" s="29"/>
      <c r="H158" s="29"/>
      <c r="I158" s="29"/>
      <c r="J158" s="55"/>
      <c r="K158" s="78">
        <f>SUM(K21-K154)</f>
        <v>0</v>
      </c>
    </row>
    <row r="160" spans="3:16" x14ac:dyDescent="0.3">
      <c r="K160" s="70"/>
    </row>
    <row r="161" spans="4:11" ht="15.6" x14ac:dyDescent="0.3">
      <c r="D161" s="82" t="s">
        <v>66</v>
      </c>
      <c r="E161" s="65"/>
      <c r="F161" s="65"/>
      <c r="G161" s="65"/>
    </row>
    <row r="162" spans="4:11" ht="15.6" x14ac:dyDescent="0.3">
      <c r="D162" s="65"/>
      <c r="E162" s="65"/>
      <c r="F162" s="65"/>
      <c r="G162" s="65"/>
    </row>
    <row r="163" spans="4:11" ht="15.6" x14ac:dyDescent="0.3">
      <c r="D163" s="65" t="s">
        <v>71</v>
      </c>
      <c r="E163" s="65"/>
      <c r="F163" s="65"/>
      <c r="G163" s="65"/>
    </row>
    <row r="164" spans="4:11" ht="15.6" x14ac:dyDescent="0.3">
      <c r="D164" s="65" t="s">
        <v>67</v>
      </c>
      <c r="E164" s="65"/>
      <c r="F164" s="65"/>
      <c r="G164" s="65"/>
      <c r="K164" s="70"/>
    </row>
    <row r="165" spans="4:11" ht="15.6" x14ac:dyDescent="0.3">
      <c r="D165" s="65" t="s">
        <v>68</v>
      </c>
      <c r="E165" s="65"/>
      <c r="F165" s="65"/>
      <c r="G165" s="65"/>
    </row>
    <row r="166" spans="4:11" ht="15.6" x14ac:dyDescent="0.3">
      <c r="D166" s="65" t="s">
        <v>69</v>
      </c>
      <c r="E166" s="65"/>
      <c r="F166" s="65"/>
      <c r="G166" s="65"/>
    </row>
    <row r="167" spans="4:11" x14ac:dyDescent="0.3">
      <c r="D167" s="81" t="s">
        <v>70</v>
      </c>
    </row>
  </sheetData>
  <hyperlinks>
    <hyperlink ref="D167" r:id="rId1" xr:uid="{6A4CBEE6-545B-4897-A2BD-3B8FEAA2AF37}"/>
  </hyperlinks>
  <pageMargins left="0.70866141732283472" right="0.31496062992125984" top="0.55118110236220474" bottom="0.55118110236220474" header="0.31496062992125984" footer="0.31496062992125984"/>
  <pageSetup paperSize="9" orientation="portrait" r:id="rId2"/>
  <headerFooter>
    <oddHeader>&amp;CRE toetus 2023, II poolaasta aruanne</oddHeader>
    <oddFooter>Lk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Diagrammid</vt:lpstr>
      </vt:variant>
      <vt:variant>
        <vt:i4>1</vt:i4>
      </vt:variant>
    </vt:vector>
  </HeadingPairs>
  <TitlesOfParts>
    <vt:vector size="2" baseType="lpstr">
      <vt:lpstr>Leht1</vt:lpstr>
      <vt:lpstr>Diagramm1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Ruudi</dc:creator>
  <cp:lastModifiedBy>vilver oras</cp:lastModifiedBy>
  <cp:lastPrinted>2023-07-10T07:36:13Z</cp:lastPrinted>
  <dcterms:created xsi:type="dcterms:W3CDTF">2022-05-10T10:57:05Z</dcterms:created>
  <dcterms:modified xsi:type="dcterms:W3CDTF">2024-01-13T17:56:09Z</dcterms:modified>
</cp:coreProperties>
</file>